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6\01 January\Monthly Jan\Dashboard Jan 2026\"/>
    </mc:Choice>
  </mc:AlternateContent>
  <xr:revisionPtr revIDLastSave="0" documentId="13_ncr:1_{F4F08DAB-0F80-47FC-BF04-2CE9E965F75B}" xr6:coauthVersionLast="47" xr6:coauthVersionMax="47" xr10:uidLastSave="{00000000-0000-0000-0000-000000000000}"/>
  <bookViews>
    <workbookView xWindow="-110" yWindow="-110" windowWidth="19420" windowHeight="11500" tabRatio="688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46" i="1"/>
  <c r="E22" i="1"/>
  <c r="F19" i="1"/>
  <c r="F18" i="1"/>
  <c r="F13" i="1"/>
  <c r="F21" i="1" l="1"/>
  <c r="F66" i="1" l="1"/>
  <c r="E66" i="1"/>
  <c r="B5" i="6" l="1"/>
  <c r="F45" i="1"/>
  <c r="E45" i="1"/>
  <c r="E21" i="1"/>
  <c r="E23" i="1" l="1"/>
  <c r="E47" i="1"/>
  <c r="E15" i="2"/>
  <c r="E13" i="2"/>
  <c r="E68" i="1" l="1"/>
  <c r="E16" i="2"/>
  <c r="E18" i="2" s="1"/>
  <c r="F17" i="2" s="1"/>
  <c r="F13" i="2" l="1"/>
  <c r="F15" i="2"/>
  <c r="F68" i="1" l="1"/>
  <c r="F47" i="1"/>
  <c r="F23" i="1"/>
  <c r="F16" i="2"/>
  <c r="F18" i="2" s="1"/>
</calcChain>
</file>

<file path=xl/sharedStrings.xml><?xml version="1.0" encoding="utf-8"?>
<sst xmlns="http://schemas.openxmlformats.org/spreadsheetml/2006/main" count="145" uniqueCount="65">
  <si>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</si>
  <si>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</si>
  <si>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</si>
  <si>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</si>
  <si>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</si>
  <si>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</si>
  <si>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</si>
  <si>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</si>
  <si>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</si>
  <si>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</si>
  <si>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</si>
  <si>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</si>
  <si>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</si>
  <si>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</si>
  <si>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</si>
  <si>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</si>
  <si>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</si>
  <si>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</si>
  <si>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</si>
  <si>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</si>
  <si>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</si>
  <si>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</si>
  <si>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</si>
  <si>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</si>
  <si>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</si>
  <si>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</si>
  <si>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</si>
  <si>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</si>
  <si>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</si>
  <si>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</si>
  <si>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</si>
  <si>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</si>
  <si>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</si>
  <si>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</si>
  <si>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</si>
  <si>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</si>
  <si>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</si>
  <si>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</si>
  <si>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</si>
  <si>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</si>
  <si>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</si>
  <si>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</si>
  <si>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</si>
  <si>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</si>
  <si>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</si>
  <si>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</si>
  <si>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</si>
  <si>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</si>
  <si>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</si>
  <si>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</si>
  <si>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</si>
  <si>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Hero Solar Energy</t>
  </si>
  <si>
    <t>Radiance Renewable Projects Private Ltd</t>
  </si>
  <si>
    <t>The Tata Power Company</t>
  </si>
  <si>
    <t>INE245A08216</t>
  </si>
  <si>
    <t>Tata Projects Ltd</t>
  </si>
  <si>
    <t>INE725H08154</t>
  </si>
  <si>
    <t>Tata Projects Ltd.</t>
  </si>
  <si>
    <t>INE733E08254</t>
  </si>
  <si>
    <t>Portfolio as on  January 31 2026</t>
  </si>
  <si>
    <t>Sikka Ports &amp; Terminals Limited</t>
  </si>
  <si>
    <t>NTPC Limited</t>
  </si>
  <si>
    <t>INE941D07208</t>
  </si>
  <si>
    <t>INE733E08247</t>
  </si>
  <si>
    <t>INE733EO8247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</si>
</sst>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10" fontId="21" fillId="0" borderId="8" xfId="2" applyNumberFormat="1" applyFont="1" applyBorder="1" applyAlignment="1">
      <alignment horizontal="righ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5" sqref="B5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2" x14ac:dyDescent="0.35">
      <c r="A1" s="32" t="s">
        <v>32</v>
      </c>
      <c r="B1" s="37">
        <v>46023</v>
      </c>
    </row>
    <row r="2" spans="1:2" x14ac:dyDescent="0.35">
      <c r="A2" s="32" t="s">
        <v>1</v>
      </c>
      <c r="B2" s="49">
        <v>2221758912.4000001</v>
      </c>
    </row>
    <row r="3" spans="1:2" x14ac:dyDescent="0.35">
      <c r="A3" s="32" t="s">
        <v>14</v>
      </c>
      <c r="B3" s="49">
        <v>3821885031.1300001</v>
      </c>
    </row>
    <row r="4" spans="1:2" x14ac:dyDescent="0.35">
      <c r="A4" s="32" t="s">
        <v>25</v>
      </c>
      <c r="B4" s="49">
        <v>3040443079.5599999</v>
      </c>
    </row>
    <row r="5" spans="1:2" x14ac:dyDescent="0.35">
      <c r="A5" s="32" t="s">
        <v>47</v>
      </c>
      <c r="B5" s="49">
        <f>SUM(B2:B4)</f>
        <v>9084087023.0900002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57" t="s">
        <v>0</v>
      </c>
      <c r="B5" s="57"/>
      <c r="C5" s="57"/>
      <c r="D5" s="57"/>
      <c r="E5" s="57"/>
      <c r="F5" s="57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8" t="s">
        <v>31</v>
      </c>
      <c r="B7" s="58"/>
      <c r="C7" s="58"/>
      <c r="D7" s="58"/>
      <c r="E7" s="58"/>
      <c r="F7" s="58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59" t="s">
        <v>28</v>
      </c>
      <c r="B9" s="60"/>
      <c r="C9" s="60"/>
      <c r="D9" s="60"/>
      <c r="E9" s="60"/>
      <c r="F9" s="61"/>
    </row>
    <row r="10" spans="1:6" x14ac:dyDescent="0.35">
      <c r="A10" s="62" t="s">
        <v>2</v>
      </c>
      <c r="B10" s="64" t="s">
        <v>3</v>
      </c>
      <c r="C10" s="64" t="s">
        <v>4</v>
      </c>
      <c r="D10" s="64" t="s">
        <v>5</v>
      </c>
      <c r="E10" s="3" t="s">
        <v>6</v>
      </c>
      <c r="F10" s="66" t="s">
        <v>7</v>
      </c>
    </row>
    <row r="11" spans="1:6" x14ac:dyDescent="0.35">
      <c r="A11" s="63"/>
      <c r="B11" s="65"/>
      <c r="C11" s="65"/>
      <c r="D11" s="65"/>
      <c r="E11" s="3" t="s">
        <v>8</v>
      </c>
      <c r="F11" s="67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29</v>
      </c>
      <c r="C15" s="18" t="s">
        <v>30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48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70"/>
  <sheetViews>
    <sheetView workbookViewId="0">
      <selection activeCell="F68" sqref="F68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57" t="s">
        <v>0</v>
      </c>
      <c r="B5" s="57"/>
      <c r="C5" s="57"/>
      <c r="D5" s="57"/>
      <c r="E5" s="57"/>
      <c r="F5" s="57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58" t="s">
        <v>59</v>
      </c>
      <c r="B7" s="58"/>
      <c r="C7" s="58"/>
      <c r="D7" s="58"/>
      <c r="E7" s="58"/>
      <c r="F7" s="58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59" t="s">
        <v>1</v>
      </c>
      <c r="B9" s="60"/>
      <c r="C9" s="60"/>
      <c r="D9" s="60"/>
      <c r="E9" s="60"/>
      <c r="F9" s="61"/>
    </row>
    <row r="10" spans="1:6" x14ac:dyDescent="0.35">
      <c r="A10" s="62" t="s">
        <v>2</v>
      </c>
      <c r="B10" s="64" t="s">
        <v>3</v>
      </c>
      <c r="C10" s="64" t="s">
        <v>4</v>
      </c>
      <c r="D10" s="64" t="s">
        <v>5</v>
      </c>
      <c r="E10" s="3" t="s">
        <v>6</v>
      </c>
      <c r="F10" s="66" t="s">
        <v>7</v>
      </c>
    </row>
    <row r="11" spans="1:6" x14ac:dyDescent="0.35">
      <c r="A11" s="63"/>
      <c r="B11" s="65"/>
      <c r="C11" s="65"/>
      <c r="D11" s="65"/>
      <c r="E11" s="3" t="s">
        <v>8</v>
      </c>
      <c r="F11" s="67"/>
    </row>
    <row r="12" spans="1:6" x14ac:dyDescent="0.35">
      <c r="A12" s="4"/>
      <c r="B12" s="15" t="s">
        <v>9</v>
      </c>
      <c r="C12" s="15"/>
      <c r="D12" s="16"/>
      <c r="E12" s="17"/>
      <c r="F12" s="7"/>
    </row>
    <row r="13" spans="1:6" x14ac:dyDescent="0.35">
      <c r="A13" s="4">
        <v>1</v>
      </c>
      <c r="B13" s="18" t="s">
        <v>60</v>
      </c>
      <c r="C13" s="18" t="s">
        <v>62</v>
      </c>
      <c r="D13" s="43">
        <v>620</v>
      </c>
      <c r="E13" s="43">
        <v>6513.3275335999997</v>
      </c>
      <c r="F13" s="56">
        <f>2932%/100</f>
        <v>0.29320000000000002</v>
      </c>
    </row>
    <row r="14" spans="1:6" x14ac:dyDescent="0.35">
      <c r="A14" s="4">
        <v>2</v>
      </c>
      <c r="B14" s="18" t="s">
        <v>55</v>
      </c>
      <c r="C14" s="18" t="s">
        <v>56</v>
      </c>
      <c r="D14" s="43">
        <v>2500</v>
      </c>
      <c r="E14" s="43">
        <v>2602.2163409</v>
      </c>
      <c r="F14" s="56">
        <v>0.11710000000000001</v>
      </c>
    </row>
    <row r="15" spans="1:6" x14ac:dyDescent="0.35">
      <c r="A15" s="4">
        <v>3</v>
      </c>
      <c r="B15" s="18" t="s">
        <v>61</v>
      </c>
      <c r="C15" s="18" t="s">
        <v>63</v>
      </c>
      <c r="D15" s="43">
        <v>1500</v>
      </c>
      <c r="E15" s="43">
        <v>1589.4174330000001</v>
      </c>
      <c r="F15" s="56">
        <v>7.1500000000000008E-2</v>
      </c>
    </row>
    <row r="16" spans="1:6" x14ac:dyDescent="0.35">
      <c r="A16" s="4"/>
      <c r="B16" s="18"/>
      <c r="C16" s="18"/>
      <c r="D16" s="43"/>
      <c r="E16" s="43"/>
      <c r="F16" s="56"/>
    </row>
    <row r="17" spans="1:8" x14ac:dyDescent="0.35">
      <c r="A17" s="4"/>
      <c r="B17" s="15" t="s">
        <v>12</v>
      </c>
      <c r="C17" s="15"/>
      <c r="D17" s="16"/>
      <c r="E17" s="17"/>
      <c r="F17" s="8"/>
    </row>
    <row r="18" spans="1:8" x14ac:dyDescent="0.35">
      <c r="A18" s="4">
        <v>4</v>
      </c>
      <c r="B18" s="18" t="s">
        <v>51</v>
      </c>
      <c r="C18" s="18" t="s">
        <v>50</v>
      </c>
      <c r="D18" s="43">
        <v>500</v>
      </c>
      <c r="E18" s="43">
        <v>5043.8356163999997</v>
      </c>
      <c r="F18" s="56">
        <f>2270%/100</f>
        <v>0.22699999999999998</v>
      </c>
    </row>
    <row r="19" spans="1:8" x14ac:dyDescent="0.35">
      <c r="A19" s="4">
        <v>5</v>
      </c>
      <c r="B19" s="18" t="s">
        <v>52</v>
      </c>
      <c r="C19" s="18" t="s">
        <v>49</v>
      </c>
      <c r="D19" s="43">
        <v>15000000</v>
      </c>
      <c r="E19" s="43">
        <v>1532.7009040999999</v>
      </c>
      <c r="F19" s="56">
        <f>690%/100</f>
        <v>6.9000000000000006E-2</v>
      </c>
      <c r="G19" s="40"/>
      <c r="H19" s="41"/>
    </row>
    <row r="20" spans="1:8" x14ac:dyDescent="0.35">
      <c r="A20" s="4"/>
      <c r="B20" s="42"/>
      <c r="C20" s="42"/>
      <c r="D20" s="53"/>
      <c r="E20" s="53"/>
      <c r="F20" s="54"/>
      <c r="G20" s="40"/>
      <c r="H20" s="41"/>
    </row>
    <row r="21" spans="1:8" x14ac:dyDescent="0.35">
      <c r="A21" s="4"/>
      <c r="B21" s="21" t="s">
        <v>13</v>
      </c>
      <c r="C21" s="21"/>
      <c r="D21" s="21"/>
      <c r="E21" s="22">
        <f>SUM(E13:E19)</f>
        <v>17281.497828</v>
      </c>
      <c r="F21" s="45">
        <f>SUM(F13:F19)</f>
        <v>0.77780000000000005</v>
      </c>
    </row>
    <row r="22" spans="1:8" x14ac:dyDescent="0.35">
      <c r="A22" s="4"/>
      <c r="B22" s="23" t="s">
        <v>48</v>
      </c>
      <c r="C22" s="18"/>
      <c r="D22" s="19"/>
      <c r="E22" s="50">
        <f>4928.3391427+7.75215329999901</f>
        <v>4936.0912959999987</v>
      </c>
      <c r="F22" s="7">
        <v>0.22220000000000001</v>
      </c>
    </row>
    <row r="23" spans="1:8" x14ac:dyDescent="0.35">
      <c r="A23" s="4"/>
      <c r="B23" s="9" t="s">
        <v>13</v>
      </c>
      <c r="C23" s="9"/>
      <c r="D23" s="9"/>
      <c r="E23" s="10">
        <f>E21+E22</f>
        <v>22217.589123999998</v>
      </c>
      <c r="F23" s="12">
        <f>F21+F22</f>
        <v>1</v>
      </c>
      <c r="G23" s="46"/>
    </row>
    <row r="24" spans="1:8" x14ac:dyDescent="0.35">
      <c r="A24" s="4"/>
      <c r="B24" s="13"/>
      <c r="C24" s="4"/>
      <c r="D24" s="5"/>
      <c r="E24" s="4"/>
      <c r="F24" s="14"/>
    </row>
    <row r="26" spans="1:8" x14ac:dyDescent="0.35">
      <c r="A26" s="59" t="s">
        <v>14</v>
      </c>
      <c r="B26" s="60"/>
      <c r="C26" s="60"/>
      <c r="D26" s="60"/>
      <c r="E26" s="60"/>
      <c r="F26" s="61"/>
    </row>
    <row r="27" spans="1:8" x14ac:dyDescent="0.35">
      <c r="A27" s="62" t="s">
        <v>2</v>
      </c>
      <c r="B27" s="64" t="s">
        <v>3</v>
      </c>
      <c r="C27" s="64" t="s">
        <v>4</v>
      </c>
      <c r="D27" s="64" t="s">
        <v>5</v>
      </c>
      <c r="E27" s="3" t="s">
        <v>6</v>
      </c>
      <c r="F27" s="66" t="s">
        <v>7</v>
      </c>
    </row>
    <row r="28" spans="1:8" x14ac:dyDescent="0.35">
      <c r="A28" s="63"/>
      <c r="B28" s="65"/>
      <c r="C28" s="65"/>
      <c r="D28" s="65"/>
      <c r="E28" s="3" t="s">
        <v>8</v>
      </c>
      <c r="F28" s="67"/>
    </row>
    <row r="29" spans="1:8" x14ac:dyDescent="0.35">
      <c r="A29" s="4"/>
      <c r="B29" s="15" t="s">
        <v>9</v>
      </c>
      <c r="C29" s="15"/>
      <c r="D29" s="16"/>
      <c r="E29" s="17"/>
      <c r="F29" s="25"/>
    </row>
    <row r="30" spans="1:8" x14ac:dyDescent="0.35">
      <c r="A30" s="4">
        <v>1</v>
      </c>
      <c r="B30" s="47" t="s">
        <v>15</v>
      </c>
      <c r="C30" s="47" t="s">
        <v>16</v>
      </c>
      <c r="D30" s="43">
        <v>500</v>
      </c>
      <c r="E30" s="43">
        <v>5048.8356163999997</v>
      </c>
      <c r="F30" s="44">
        <v>13.21</v>
      </c>
    </row>
    <row r="31" spans="1:8" x14ac:dyDescent="0.35">
      <c r="A31" s="4">
        <v>2</v>
      </c>
      <c r="B31" s="47" t="s">
        <v>60</v>
      </c>
      <c r="C31" s="47" t="s">
        <v>62</v>
      </c>
      <c r="D31" s="43">
        <v>380</v>
      </c>
      <c r="E31" s="43">
        <v>3992.039456</v>
      </c>
      <c r="F31" s="44">
        <v>10.45</v>
      </c>
    </row>
    <row r="32" spans="1:8" x14ac:dyDescent="0.35">
      <c r="A32" s="4">
        <v>3</v>
      </c>
      <c r="B32" s="47" t="s">
        <v>17</v>
      </c>
      <c r="C32" s="47" t="s">
        <v>18</v>
      </c>
      <c r="D32" s="43">
        <v>400</v>
      </c>
      <c r="E32" s="43">
        <v>3199.9999978000001</v>
      </c>
      <c r="F32" s="44">
        <v>8.3699999999999992</v>
      </c>
    </row>
    <row r="33" spans="1:8" x14ac:dyDescent="0.35">
      <c r="A33" s="4">
        <v>4</v>
      </c>
      <c r="B33" s="47" t="s">
        <v>57</v>
      </c>
      <c r="C33" s="47" t="s">
        <v>56</v>
      </c>
      <c r="D33" s="43">
        <v>3000</v>
      </c>
      <c r="E33" s="43">
        <v>3122.6533205999999</v>
      </c>
      <c r="F33" s="44">
        <v>8.17</v>
      </c>
    </row>
    <row r="34" spans="1:8" x14ac:dyDescent="0.35">
      <c r="A34" s="4">
        <v>5</v>
      </c>
      <c r="B34" s="47" t="s">
        <v>19</v>
      </c>
      <c r="C34" s="47" t="s">
        <v>20</v>
      </c>
      <c r="D34" s="43">
        <v>360</v>
      </c>
      <c r="E34" s="43">
        <v>2999.9999969999999</v>
      </c>
      <c r="F34" s="44">
        <v>7.85</v>
      </c>
    </row>
    <row r="35" spans="1:8" x14ac:dyDescent="0.35">
      <c r="A35" s="4">
        <v>6</v>
      </c>
      <c r="B35" s="47" t="s">
        <v>61</v>
      </c>
      <c r="C35" s="47" t="s">
        <v>58</v>
      </c>
      <c r="D35" s="43">
        <v>2500</v>
      </c>
      <c r="E35" s="43">
        <v>2665.8554918999998</v>
      </c>
      <c r="F35" s="44">
        <v>6.98</v>
      </c>
    </row>
    <row r="36" spans="1:8" x14ac:dyDescent="0.35">
      <c r="A36" s="4">
        <v>7</v>
      </c>
      <c r="B36" s="47" t="s">
        <v>61</v>
      </c>
      <c r="C36" s="47" t="s">
        <v>63</v>
      </c>
      <c r="D36" s="43">
        <v>1200</v>
      </c>
      <c r="E36" s="43">
        <v>1271.5339463</v>
      </c>
      <c r="F36" s="44">
        <v>3.33</v>
      </c>
    </row>
    <row r="37" spans="1:8" x14ac:dyDescent="0.35">
      <c r="A37" s="4">
        <v>8</v>
      </c>
      <c r="B37" s="47" t="s">
        <v>21</v>
      </c>
      <c r="C37" s="47" t="s">
        <v>22</v>
      </c>
      <c r="D37" s="43">
        <v>210</v>
      </c>
      <c r="E37" s="43">
        <v>1199.9999998000001</v>
      </c>
      <c r="F37" s="44">
        <v>3.14</v>
      </c>
    </row>
    <row r="38" spans="1:8" x14ac:dyDescent="0.35">
      <c r="A38" s="4">
        <v>9</v>
      </c>
      <c r="B38" s="47" t="s">
        <v>53</v>
      </c>
      <c r="C38" s="47" t="s">
        <v>54</v>
      </c>
      <c r="D38" s="43">
        <v>100</v>
      </c>
      <c r="E38" s="43">
        <v>1064.0154282000001</v>
      </c>
      <c r="F38" s="44">
        <v>2.78</v>
      </c>
    </row>
    <row r="39" spans="1:8" x14ac:dyDescent="0.35">
      <c r="A39" s="4"/>
      <c r="B39" s="47"/>
      <c r="C39" s="47"/>
      <c r="D39" s="43"/>
      <c r="E39" s="43"/>
      <c r="F39" s="44"/>
    </row>
    <row r="40" spans="1:8" x14ac:dyDescent="0.35">
      <c r="A40" s="4"/>
      <c r="B40" s="15" t="s">
        <v>12</v>
      </c>
      <c r="C40" s="47"/>
      <c r="D40" s="43"/>
      <c r="E40" s="43"/>
      <c r="F40" s="44"/>
    </row>
    <row r="41" spans="1:8" x14ac:dyDescent="0.35">
      <c r="A41" s="4">
        <v>10</v>
      </c>
      <c r="B41" s="47" t="s">
        <v>15</v>
      </c>
      <c r="C41" s="47" t="s">
        <v>23</v>
      </c>
      <c r="D41" s="43">
        <v>200</v>
      </c>
      <c r="E41" s="43">
        <v>2019.5342466</v>
      </c>
      <c r="F41" s="44">
        <v>5.28</v>
      </c>
    </row>
    <row r="42" spans="1:8" x14ac:dyDescent="0.35">
      <c r="A42" s="4">
        <v>11</v>
      </c>
      <c r="B42" s="47" t="s">
        <v>52</v>
      </c>
      <c r="C42" s="47" t="s">
        <v>49</v>
      </c>
      <c r="D42" s="43">
        <v>7000000</v>
      </c>
      <c r="E42" s="43">
        <v>715.26042189999998</v>
      </c>
      <c r="F42" s="44">
        <v>1.87</v>
      </c>
      <c r="G42" s="40"/>
      <c r="H42" s="41"/>
    </row>
    <row r="43" spans="1:8" x14ac:dyDescent="0.35">
      <c r="A43" s="4">
        <v>12</v>
      </c>
      <c r="B43" s="47" t="s">
        <v>21</v>
      </c>
      <c r="C43" s="47" t="s">
        <v>24</v>
      </c>
      <c r="D43" s="43">
        <v>60</v>
      </c>
      <c r="E43" s="43">
        <v>599.99999920000005</v>
      </c>
      <c r="F43" s="44">
        <v>1.57</v>
      </c>
    </row>
    <row r="44" spans="1:8" x14ac:dyDescent="0.35">
      <c r="A44" s="4"/>
      <c r="B44" s="55"/>
      <c r="C44" s="55"/>
      <c r="D44" s="53"/>
      <c r="E44" s="53"/>
      <c r="F44" s="54"/>
    </row>
    <row r="45" spans="1:8" x14ac:dyDescent="0.35">
      <c r="A45" s="4"/>
      <c r="B45" s="21" t="s">
        <v>13</v>
      </c>
      <c r="C45" s="21"/>
      <c r="D45" s="21"/>
      <c r="E45" s="22">
        <f>SUM(E30:E43)</f>
        <v>27899.727921699996</v>
      </c>
      <c r="F45" s="26">
        <f>SUM(F30:F43)/100</f>
        <v>0.73</v>
      </c>
      <c r="H45" s="51"/>
    </row>
    <row r="46" spans="1:8" x14ac:dyDescent="0.35">
      <c r="A46" s="4"/>
      <c r="B46" s="29" t="s">
        <v>48</v>
      </c>
      <c r="C46" s="28"/>
      <c r="D46" s="30"/>
      <c r="E46" s="43">
        <f>10295.0833312+24.039058400004</f>
        <v>10319.122389600003</v>
      </c>
      <c r="F46" s="25">
        <v>0.27</v>
      </c>
    </row>
    <row r="47" spans="1:8" x14ac:dyDescent="0.35">
      <c r="A47" s="4"/>
      <c r="B47" s="21" t="s">
        <v>13</v>
      </c>
      <c r="C47" s="21"/>
      <c r="D47" s="21"/>
      <c r="E47" s="10">
        <f>E45+E46</f>
        <v>38218.850311299997</v>
      </c>
      <c r="F47" s="27">
        <f>F45+F46</f>
        <v>1</v>
      </c>
      <c r="G47" s="48"/>
    </row>
    <row r="48" spans="1:8" x14ac:dyDescent="0.35">
      <c r="A48" s="4"/>
      <c r="B48" s="13"/>
      <c r="C48" s="4"/>
      <c r="D48" s="5"/>
      <c r="E48" s="4"/>
      <c r="F48" s="14"/>
    </row>
    <row r="50" spans="1:6" x14ac:dyDescent="0.35">
      <c r="A50" s="59" t="s">
        <v>25</v>
      </c>
      <c r="B50" s="60"/>
      <c r="C50" s="60"/>
      <c r="D50" s="60"/>
      <c r="E50" s="60"/>
      <c r="F50" s="61"/>
    </row>
    <row r="51" spans="1:6" x14ac:dyDescent="0.35">
      <c r="A51" s="68" t="s">
        <v>2</v>
      </c>
      <c r="B51" s="70" t="s">
        <v>3</v>
      </c>
      <c r="C51" s="70" t="s">
        <v>4</v>
      </c>
      <c r="D51" s="70" t="s">
        <v>5</v>
      </c>
      <c r="E51" s="31" t="s">
        <v>6</v>
      </c>
      <c r="F51" s="66" t="s">
        <v>7</v>
      </c>
    </row>
    <row r="52" spans="1:6" x14ac:dyDescent="0.35">
      <c r="A52" s="69"/>
      <c r="B52" s="71"/>
      <c r="C52" s="71"/>
      <c r="D52" s="71"/>
      <c r="E52" s="31" t="s">
        <v>8</v>
      </c>
      <c r="F52" s="67"/>
    </row>
    <row r="53" spans="1:6" x14ac:dyDescent="0.35">
      <c r="A53" s="15"/>
      <c r="B53" s="15" t="s">
        <v>9</v>
      </c>
      <c r="C53" s="15"/>
      <c r="D53" s="16"/>
      <c r="E53" s="17"/>
      <c r="F53" s="7"/>
    </row>
    <row r="54" spans="1:6" x14ac:dyDescent="0.35">
      <c r="A54" s="15">
        <v>1</v>
      </c>
      <c r="B54" s="47" t="s">
        <v>19</v>
      </c>
      <c r="C54" s="47" t="s">
        <v>26</v>
      </c>
      <c r="D54" s="43">
        <v>610</v>
      </c>
      <c r="E54" s="43">
        <v>6099.9999951999998</v>
      </c>
      <c r="F54" s="44">
        <v>20.059999999999999</v>
      </c>
    </row>
    <row r="55" spans="1:6" x14ac:dyDescent="0.35">
      <c r="A55" s="15">
        <v>2</v>
      </c>
      <c r="B55" s="47" t="s">
        <v>61</v>
      </c>
      <c r="C55" s="47" t="s">
        <v>64</v>
      </c>
      <c r="D55" s="43">
        <v>4800</v>
      </c>
      <c r="E55" s="43">
        <v>5086.1357854999997</v>
      </c>
      <c r="F55" s="44">
        <v>16.73</v>
      </c>
    </row>
    <row r="56" spans="1:6" x14ac:dyDescent="0.35">
      <c r="A56" s="15">
        <v>3</v>
      </c>
      <c r="B56" s="47" t="s">
        <v>17</v>
      </c>
      <c r="C56" s="47" t="s">
        <v>27</v>
      </c>
      <c r="D56" s="43">
        <v>478</v>
      </c>
      <c r="E56" s="43">
        <v>4779.9999997000004</v>
      </c>
      <c r="F56" s="44">
        <v>15.72</v>
      </c>
    </row>
    <row r="57" spans="1:6" x14ac:dyDescent="0.35">
      <c r="A57" s="15">
        <v>4</v>
      </c>
      <c r="B57" s="47" t="s">
        <v>15</v>
      </c>
      <c r="C57" s="47" t="s">
        <v>16</v>
      </c>
      <c r="D57" s="43">
        <v>250</v>
      </c>
      <c r="E57" s="43">
        <v>2524.4178081999999</v>
      </c>
      <c r="F57" s="44">
        <v>8.3000000000000007</v>
      </c>
    </row>
    <row r="58" spans="1:6" x14ac:dyDescent="0.35">
      <c r="A58" s="15">
        <v>5</v>
      </c>
      <c r="B58" s="47" t="s">
        <v>53</v>
      </c>
      <c r="C58" s="47" t="s">
        <v>54</v>
      </c>
      <c r="D58" s="43">
        <v>150</v>
      </c>
      <c r="E58" s="43">
        <v>1596.0231421999999</v>
      </c>
      <c r="F58" s="44">
        <v>5.25</v>
      </c>
    </row>
    <row r="59" spans="1:6" x14ac:dyDescent="0.35">
      <c r="A59" s="15">
        <v>6</v>
      </c>
      <c r="B59" s="47" t="s">
        <v>21</v>
      </c>
      <c r="C59" s="47" t="s">
        <v>22</v>
      </c>
      <c r="D59" s="43">
        <v>210</v>
      </c>
      <c r="E59" s="43">
        <v>1199.9999998000001</v>
      </c>
      <c r="F59" s="44">
        <v>3.95</v>
      </c>
    </row>
    <row r="60" spans="1:6" x14ac:dyDescent="0.35">
      <c r="A60" s="15"/>
      <c r="B60" s="55"/>
      <c r="C60" s="47"/>
      <c r="D60" s="43"/>
      <c r="E60" s="43"/>
      <c r="F60" s="44"/>
    </row>
    <row r="61" spans="1:6" x14ac:dyDescent="0.35">
      <c r="A61" s="15"/>
      <c r="B61" s="15" t="s">
        <v>12</v>
      </c>
      <c r="C61" s="15"/>
      <c r="D61" s="16"/>
      <c r="E61" s="17"/>
      <c r="F61" s="8"/>
    </row>
    <row r="62" spans="1:6" x14ac:dyDescent="0.35">
      <c r="A62" s="15">
        <v>7</v>
      </c>
      <c r="B62" s="47" t="s">
        <v>15</v>
      </c>
      <c r="C62" s="47" t="s">
        <v>23</v>
      </c>
      <c r="D62" s="43">
        <v>300</v>
      </c>
      <c r="E62" s="43">
        <v>3029.3013698999998</v>
      </c>
      <c r="F62" s="44">
        <v>9.9600000000000009</v>
      </c>
    </row>
    <row r="63" spans="1:6" x14ac:dyDescent="0.35">
      <c r="A63" s="15">
        <v>8</v>
      </c>
      <c r="B63" s="47" t="s">
        <v>51</v>
      </c>
      <c r="C63" s="47" t="s">
        <v>50</v>
      </c>
      <c r="D63" s="43">
        <v>250</v>
      </c>
      <c r="E63" s="43">
        <v>2521.9178081999999</v>
      </c>
      <c r="F63" s="44">
        <v>8.2899999999999991</v>
      </c>
    </row>
    <row r="64" spans="1:6" x14ac:dyDescent="0.35">
      <c r="A64" s="15">
        <v>9</v>
      </c>
      <c r="B64" s="47" t="s">
        <v>21</v>
      </c>
      <c r="C64" s="47" t="s">
        <v>24</v>
      </c>
      <c r="D64" s="43">
        <v>60</v>
      </c>
      <c r="E64" s="43">
        <v>599.99999920000005</v>
      </c>
      <c r="F64" s="44">
        <v>1.97</v>
      </c>
    </row>
    <row r="65" spans="1:7" x14ac:dyDescent="0.35">
      <c r="A65" s="15"/>
      <c r="B65" s="47"/>
      <c r="C65" s="47"/>
      <c r="D65" s="43"/>
      <c r="E65" s="43"/>
      <c r="F65" s="44"/>
    </row>
    <row r="66" spans="1:7" x14ac:dyDescent="0.35">
      <c r="A66" s="15"/>
      <c r="B66" s="21" t="s">
        <v>13</v>
      </c>
      <c r="C66" s="21"/>
      <c r="D66" s="21"/>
      <c r="E66" s="22">
        <f>SUM(E54:E64)</f>
        <v>27437.795907899999</v>
      </c>
      <c r="F66" s="52">
        <f>SUM(F54:F64)/100</f>
        <v>0.90229999999999988</v>
      </c>
    </row>
    <row r="67" spans="1:7" x14ac:dyDescent="0.35">
      <c r="A67" s="15"/>
      <c r="B67" s="23" t="s">
        <v>48</v>
      </c>
      <c r="C67" s="18"/>
      <c r="D67" s="19"/>
      <c r="E67" s="43">
        <f>2979.0349482-12.400060499998</f>
        <v>2966.6348877000023</v>
      </c>
      <c r="F67" s="7">
        <v>9.7699999999999995E-2</v>
      </c>
    </row>
    <row r="68" spans="1:7" x14ac:dyDescent="0.35">
      <c r="A68" s="4"/>
      <c r="B68" s="9" t="s">
        <v>13</v>
      </c>
      <c r="C68" s="9"/>
      <c r="D68" s="9"/>
      <c r="E68" s="10">
        <f>E66+E67</f>
        <v>30404.430795600001</v>
      </c>
      <c r="F68" s="12">
        <f>F66+F67</f>
        <v>0.99999999999999989</v>
      </c>
      <c r="G68" s="51"/>
    </row>
    <row r="70" spans="1:7" x14ac:dyDescent="0.35">
      <c r="E70" s="46"/>
    </row>
  </sheetData>
  <mergeCells count="20">
    <mergeCell ref="A5:F5"/>
    <mergeCell ref="A7:F7"/>
    <mergeCell ref="A9:F9"/>
    <mergeCell ref="A10:A11"/>
    <mergeCell ref="B10:B11"/>
    <mergeCell ref="C10:C11"/>
    <mergeCell ref="D10:D11"/>
    <mergeCell ref="F10:F11"/>
    <mergeCell ref="A26:F26"/>
    <mergeCell ref="A27:A28"/>
    <mergeCell ref="B27:B28"/>
    <mergeCell ref="C27:C28"/>
    <mergeCell ref="D27:D28"/>
    <mergeCell ref="F27:F28"/>
    <mergeCell ref="A50:F50"/>
    <mergeCell ref="A51:A52"/>
    <mergeCell ref="B51:B52"/>
    <mergeCell ref="C51:C52"/>
    <mergeCell ref="D51:D52"/>
    <mergeCell ref="F51:F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3" t="s">
        <v>32</v>
      </c>
      <c r="B1" s="75" t="s">
        <v>33</v>
      </c>
      <c r="C1" s="76"/>
      <c r="D1" s="75" t="s">
        <v>34</v>
      </c>
      <c r="E1" s="76"/>
      <c r="F1" s="75" t="s">
        <v>35</v>
      </c>
      <c r="G1" s="76"/>
      <c r="H1" s="75" t="s">
        <v>36</v>
      </c>
      <c r="I1" s="76"/>
    </row>
    <row r="2" spans="1:9" x14ac:dyDescent="0.35">
      <c r="A2" s="74"/>
      <c r="B2" s="38" t="s">
        <v>37</v>
      </c>
      <c r="C2" s="38" t="s">
        <v>38</v>
      </c>
      <c r="D2" s="38" t="s">
        <v>37</v>
      </c>
      <c r="E2" s="38" t="s">
        <v>38</v>
      </c>
      <c r="F2" s="38" t="s">
        <v>37</v>
      </c>
      <c r="G2" s="38" t="s">
        <v>38</v>
      </c>
      <c r="H2" s="38" t="s">
        <v>37</v>
      </c>
      <c r="I2" s="38" t="s">
        <v>38</v>
      </c>
    </row>
    <row r="3" spans="1:9" x14ac:dyDescent="0.35">
      <c r="A3" s="32" t="s">
        <v>1</v>
      </c>
      <c r="B3" s="39">
        <v>7.5698581337928783E-2</v>
      </c>
      <c r="C3" s="39">
        <v>5.9474298357963556E-2</v>
      </c>
      <c r="D3" s="39">
        <v>0.19151059985160823</v>
      </c>
      <c r="E3" s="39">
        <v>7.4740913510322568E-2</v>
      </c>
      <c r="F3" s="39">
        <v>0.11435901522636416</v>
      </c>
      <c r="G3" s="39">
        <v>5.773700177669526E-2</v>
      </c>
      <c r="H3" s="39">
        <v>6.2531670928001409E-2</v>
      </c>
      <c r="I3" s="39">
        <v>7.4398323893547072E-2</v>
      </c>
    </row>
    <row r="4" spans="1:9" x14ac:dyDescent="0.35">
      <c r="A4" s="32" t="s">
        <v>14</v>
      </c>
      <c r="B4" s="39">
        <v>7.6859948039054868E-2</v>
      </c>
      <c r="C4" s="39">
        <v>5.9474298357963556E-2</v>
      </c>
      <c r="D4" s="39">
        <v>0.12197474837303163</v>
      </c>
      <c r="E4" s="39">
        <v>7.4740913510322568E-2</v>
      </c>
      <c r="F4" s="39">
        <v>9.9407452344894426E-2</v>
      </c>
      <c r="G4" s="39">
        <v>5.773700177669526E-2</v>
      </c>
      <c r="H4" s="39">
        <v>8.8820430636405948E-2</v>
      </c>
      <c r="I4" s="39">
        <v>7.4398323893547072E-2</v>
      </c>
    </row>
    <row r="5" spans="1:9" x14ac:dyDescent="0.35">
      <c r="A5" s="32" t="s">
        <v>25</v>
      </c>
      <c r="B5" s="39">
        <v>8.3280989527702326E-2</v>
      </c>
      <c r="C5" s="39">
        <v>5.9474298357963556E-2</v>
      </c>
      <c r="D5" s="39">
        <v>9.2639955878257768E-2</v>
      </c>
      <c r="E5" s="39">
        <v>7.4740913510322568E-2</v>
      </c>
      <c r="F5" s="39">
        <v>8.6133834719657895E-2</v>
      </c>
      <c r="G5" s="39">
        <v>5.773700177669526E-2</v>
      </c>
      <c r="H5" s="39">
        <v>8.7513998150825514E-2</v>
      </c>
      <c r="I5" s="39">
        <v>7.4398323893547072E-2</v>
      </c>
    </row>
    <row r="6" spans="1:9" x14ac:dyDescent="0.35">
      <c r="A6" s="77" t="s">
        <v>39</v>
      </c>
      <c r="B6" s="77"/>
      <c r="C6" s="77"/>
      <c r="D6" s="77"/>
      <c r="E6" s="77"/>
      <c r="F6" s="77"/>
      <c r="G6" s="77"/>
      <c r="H6" s="33"/>
      <c r="I6" s="33"/>
    </row>
    <row r="7" spans="1:9" x14ac:dyDescent="0.35">
      <c r="A7" s="72" t="s">
        <v>40</v>
      </c>
      <c r="B7" s="72"/>
      <c r="C7" s="72"/>
      <c r="D7" s="72"/>
      <c r="E7" s="72"/>
      <c r="F7" s="72"/>
      <c r="G7" s="72"/>
      <c r="H7" s="72"/>
      <c r="I7" s="72"/>
    </row>
    <row r="8" spans="1:9" ht="15.75" customHeight="1" x14ac:dyDescent="0.35">
      <c r="A8" s="34" t="s">
        <v>41</v>
      </c>
      <c r="B8" s="33"/>
      <c r="C8" s="33"/>
      <c r="D8" s="33"/>
      <c r="E8" s="33"/>
      <c r="F8" s="33"/>
      <c r="G8" s="33"/>
      <c r="H8" s="33"/>
      <c r="I8" s="33"/>
    </row>
    <row r="9" spans="1:9" x14ac:dyDescent="0.35">
      <c r="A9" s="35" t="s">
        <v>42</v>
      </c>
      <c r="B9" s="36"/>
      <c r="C9" s="36"/>
      <c r="D9" s="33"/>
      <c r="E9" s="33"/>
      <c r="F9" s="33"/>
      <c r="G9" s="33"/>
      <c r="H9" s="33"/>
      <c r="I9" s="33"/>
    </row>
    <row r="10" spans="1:9" x14ac:dyDescent="0.35">
      <c r="A10" s="35" t="s">
        <v>43</v>
      </c>
      <c r="B10" s="36"/>
      <c r="C10" s="36"/>
      <c r="D10" s="33"/>
      <c r="E10" s="33"/>
      <c r="F10" s="33"/>
      <c r="G10" s="33"/>
      <c r="H10" s="33"/>
      <c r="I10" s="33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1" sqref="B1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32</v>
      </c>
      <c r="B1" s="37">
        <v>46023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25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2026-02-06T17:49:11Z</dcterms:modified>
</cp:coreProperties>
</file>